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319" localSheetId="0">'0503738'!$B$24:$V$24</definedName>
    <definedName name="TR_30200312267_2422343320" localSheetId="0">'0503738'!$B$25:$V$25</definedName>
    <definedName name="TR_30200312267_2422343321" localSheetId="0">'0503738'!$B$26:$V$26</definedName>
    <definedName name="TR_30200312267_2422343322" localSheetId="0">'0503738'!$B$27:$V$27</definedName>
    <definedName name="TR_30200312267_2422343323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6" i="2"/>
  <c r="R65"/>
  <c r="Q65"/>
  <c r="Q55"/>
  <c r="Q51" s="1"/>
  <c r="R51"/>
  <c r="O51"/>
  <c r="N51"/>
  <c r="M51"/>
  <c r="L51"/>
  <c r="I51"/>
  <c r="R41"/>
  <c r="Q41"/>
  <c r="R40"/>
  <c r="Q40"/>
  <c r="P40"/>
  <c r="O40"/>
  <c r="N40"/>
  <c r="M40"/>
  <c r="L40"/>
  <c r="I40"/>
  <c r="T31"/>
  <c r="R31"/>
  <c r="R30" s="1"/>
  <c r="Q31"/>
  <c r="Q30" s="1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R23" s="1"/>
  <c r="R66" s="1"/>
  <c r="Q25"/>
  <c r="Q23" s="1"/>
  <c r="T24"/>
  <c r="R24"/>
  <c r="Q24"/>
  <c r="P23"/>
  <c r="P66" s="1"/>
  <c r="O23"/>
  <c r="O66" s="1"/>
  <c r="N23"/>
  <c r="M23"/>
  <c r="M66" s="1"/>
  <c r="L23"/>
  <c r="L66" s="1"/>
  <c r="I23"/>
  <c r="I66" s="1"/>
  <c r="Q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<sst xmlns="http://schemas.openxmlformats.org/spreadsheetml/2006/main" count="250" uniqueCount="151">
  <si>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</si>
  <si>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</si>
  <si>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</si>
  <si>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</si>
  <si>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</si>
  <si>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</si>
  <si>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</si>
  <si>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</si>
  <si>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</si>
  <si>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</si>
  <si>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</si>
  <si>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</si>
  <si>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</si>
  <si>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</si>
  <si>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</si>
  <si>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</si>
  <si>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>по ОКПО</t>
  </si>
  <si>
    <t>50972524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</si>
  <si>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</si>
  <si>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</si>
  <si>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</si>
  <si>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</si>
  <si>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</si>
  <si>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</si>
  <si>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</si>
  <si>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</si>
  <si>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</si>
  <si>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</si>
  <si>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</si>
  <si>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</si>
  <si>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</si>
  <si>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</si>
  <si>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</si>
  <si>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</si>
  <si>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</si>
  <si>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3128032241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</si>
  <si>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</si>
  <si>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</si>
  <si>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</si>
  <si>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</si>
  <si>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</si>
  <si>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</si>
  <si>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</si>
  <si>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</si>
  <si>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</si>
  <si>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</si>
  <si>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</si>
  <si>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</si>
  <si>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</si>
  <si>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</si>
  <si>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</si>
  <si>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</si>
  <si>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</si>
  <si>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</si>
  <si>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</si>
  <si>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</si>
  <si>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</si>
  <si>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</si>
  <si>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</si>
  <si>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</si>
  <si>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</si>
  <si>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</si>
  <si>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</si>
  <si>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</si>
  <si>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</si>
  <si>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</si>
  <si>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</si>
  <si>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</si>
  <si>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</si>
  <si>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</si>
  <si>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</si>
  <si>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</si>
  <si>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</si>
  <si>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</si>
  <si>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</si>
  <si>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</si>
  <si>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</si>
  <si>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</si>
  <si>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</si>
  <si>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</si>
  <si>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</si>
  <si>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</si>
  <si>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</si>
  <si>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</si>
  <si>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</si>
  <si>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</si>
  <si>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</si>
  <si>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</si>
  <si>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</si>
  <si>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</si>
  <si>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</si>
  <si>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</si>
  <si>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</si>
  <si>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</si>
  <si>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</si>
  <si>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</si>
  <si>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</si>
  <si>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</si>
  <si>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</si>
  <si>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</si>
  <si>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</si>
  <si>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</si>
  <si>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</si>
  <si>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</si>
  <si>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</si>
  <si>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</si>
  <si>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</si>
  <si>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</si>
  <si>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</si>
  <si>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</si>
  <si>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</si>
  <si>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</si>
  <si>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</si>
  <si>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</si>
  <si>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</si>
  <si>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</si>
  <si>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</si>
  <si>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</si>
  <si>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</si>
  <si>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Дьячкова Ю.М.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</si>
  <si>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</si>
  <si>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</si>
  <si>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</si>
  <si>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</si>
  <si>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</si>
  <si>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</si>
  <si>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</si>
  <si>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</si>
  <si>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</si>
  <si>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</si>
  <si>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</si>
  <si>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</si>
  <si>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</si>
  <si>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</si>
  <si>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</si>
  <si>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</si>
  <si>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</si>
  <si>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</si>
  <si>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</si>
  <si>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</si>
  <si>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</si>
  <si>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</si>
  <si>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</si>
  <si>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</si>
  <si>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</si>
  <si>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</si>
  <si>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</si>
  <si>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"31" января 2024 г.</t>
  </si>
  <si>
    <t xml:space="preserve">зам. главного бухгалтера </t>
  </si>
  <si>
    <t>Псарева А.С.</t>
  </si>
  <si>
    <t>22-63-26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</si>
</sst>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91652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A68" sqref="A68:XFD78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38505113.210000001</v>
      </c>
      <c r="J23" s="248"/>
      <c r="K23" s="249"/>
      <c r="L23" s="51">
        <f t="shared" ref="L23:R23" si="0">SUM(L24:L29)</f>
        <v>0</v>
      </c>
      <c r="M23" s="52">
        <f t="shared" si="0"/>
        <v>38336189.5</v>
      </c>
      <c r="N23" s="53">
        <f t="shared" si="0"/>
        <v>0</v>
      </c>
      <c r="O23" s="52">
        <f t="shared" si="0"/>
        <v>38336189.5</v>
      </c>
      <c r="P23" s="52">
        <f t="shared" si="0"/>
        <v>38336189.5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26208197.809999999</v>
      </c>
      <c r="J24" s="236"/>
      <c r="K24" s="237"/>
      <c r="L24" s="60">
        <v>0</v>
      </c>
      <c r="M24" s="60">
        <v>26208197.809999999</v>
      </c>
      <c r="N24" s="61">
        <v>0</v>
      </c>
      <c r="O24" s="62">
        <v>26208197.809999999</v>
      </c>
      <c r="P24" s="60">
        <v>26208197.809999999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7704719.4000000004</v>
      </c>
      <c r="J25" s="236"/>
      <c r="K25" s="237"/>
      <c r="L25" s="60">
        <v>0</v>
      </c>
      <c r="M25" s="60">
        <v>7704719.4000000004</v>
      </c>
      <c r="N25" s="61">
        <v>0</v>
      </c>
      <c r="O25" s="62">
        <v>7704719.4000000004</v>
      </c>
      <c r="P25" s="60">
        <v>7704719.4000000004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2203024</v>
      </c>
      <c r="J26" s="236"/>
      <c r="K26" s="237"/>
      <c r="L26" s="60">
        <v>0</v>
      </c>
      <c r="M26" s="60">
        <v>2113093.46</v>
      </c>
      <c r="N26" s="61">
        <v>0</v>
      </c>
      <c r="O26" s="62">
        <v>2113093.46</v>
      </c>
      <c r="P26" s="60">
        <v>2113093.46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1620733</v>
      </c>
      <c r="J27" s="236"/>
      <c r="K27" s="237"/>
      <c r="L27" s="60">
        <v>0</v>
      </c>
      <c r="M27" s="60">
        <v>1541739.83</v>
      </c>
      <c r="N27" s="61">
        <v>0</v>
      </c>
      <c r="O27" s="62">
        <v>1541739.83</v>
      </c>
      <c r="P27" s="60">
        <v>1541739.83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768439</v>
      </c>
      <c r="J28" s="236"/>
      <c r="K28" s="237"/>
      <c r="L28" s="60">
        <v>0</v>
      </c>
      <c r="M28" s="60">
        <v>768439</v>
      </c>
      <c r="N28" s="61">
        <v>0</v>
      </c>
      <c r="O28" s="62">
        <v>768439</v>
      </c>
      <c r="P28" s="60">
        <v>768439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851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76938086</v>
      </c>
      <c r="J40" s="227"/>
      <c r="K40" s="227"/>
      <c r="L40" s="52">
        <f>L41+L65</f>
        <v>0</v>
      </c>
      <c r="M40" s="52">
        <f>M41+M65</f>
        <v>1988721.64</v>
      </c>
      <c r="N40" s="52">
        <f>N41+N65</f>
        <v>0</v>
      </c>
      <c r="O40" s="52">
        <f>O41+O65</f>
        <v>488656.72</v>
      </c>
      <c r="P40" s="52">
        <f>P65</f>
        <v>0</v>
      </c>
      <c r="Q40" s="52">
        <f>Q41+Q65</f>
        <v>1988721.64</v>
      </c>
      <c r="R40" s="54">
        <f>R41+R65</f>
        <v>488656.72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76938086</v>
      </c>
      <c r="J41" s="228"/>
      <c r="K41" s="228"/>
      <c r="L41" s="105">
        <v>0</v>
      </c>
      <c r="M41" s="105">
        <v>1988721.64</v>
      </c>
      <c r="N41" s="105">
        <v>0</v>
      </c>
      <c r="O41" s="105">
        <v>488656.72</v>
      </c>
      <c r="P41" s="106" t="s">
        <v>77</v>
      </c>
      <c r="Q41" s="107">
        <f>M41</f>
        <v>1988721.64</v>
      </c>
      <c r="R41" s="108">
        <f>O41</f>
        <v>488656.72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1988721.64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1988721.64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1988721.64</v>
      </c>
      <c r="N55" s="110">
        <v>0</v>
      </c>
      <c r="O55" s="110">
        <v>0</v>
      </c>
      <c r="P55" s="106" t="s">
        <v>77</v>
      </c>
      <c r="Q55" s="107">
        <f>M55</f>
        <v>1988721.64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115443199.21000001</v>
      </c>
      <c r="J66" s="190"/>
      <c r="K66" s="190"/>
      <c r="L66" s="141">
        <f t="shared" ref="L66:R66" si="5">L23+L30+L40</f>
        <v>0</v>
      </c>
      <c r="M66" s="141">
        <f t="shared" si="5"/>
        <v>40324911.140000001</v>
      </c>
      <c r="N66" s="141">
        <f t="shared" si="5"/>
        <v>0</v>
      </c>
      <c r="O66" s="141">
        <f t="shared" si="5"/>
        <v>38824846.219999999</v>
      </c>
      <c r="P66" s="141">
        <f t="shared" si="5"/>
        <v>38336189.5</v>
      </c>
      <c r="Q66" s="141">
        <f t="shared" si="5"/>
        <v>1988721.64</v>
      </c>
      <c r="R66" s="142">
        <f t="shared" si="5"/>
        <v>488656.72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143</v>
      </c>
      <c r="J71" s="173"/>
      <c r="K71" s="173"/>
      <c r="L71" s="173"/>
      <c r="M71" s="174" t="s">
        <v>126</v>
      </c>
      <c r="N71" s="174"/>
      <c r="O71" s="263" t="s">
        <v>144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145</v>
      </c>
      <c r="P73" s="144"/>
      <c r="Q73" s="173" t="s">
        <v>146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148</v>
      </c>
      <c r="D75" s="173"/>
      <c r="E75" s="173"/>
      <c r="F75" s="173"/>
      <c r="G75" s="173"/>
      <c r="H75" s="173"/>
      <c r="I75" s="145"/>
      <c r="J75" s="145"/>
      <c r="K75" s="145"/>
      <c r="L75" s="173" t="s">
        <v>149</v>
      </c>
      <c r="M75" s="173"/>
      <c r="N75" s="173" t="s">
        <v>150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147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'0503738'!TR_30200312267_2422343319</vt:lpstr>
      <vt:lpstr>'0503738'!TR_30200312267_2422343320</vt:lpstr>
      <vt:lpstr>'0503738'!TR_30200312267_2422343321</vt:lpstr>
      <vt:lpstr>'0503738'!TR_30200312267_2422343322</vt:lpstr>
      <vt:lpstr>'0503738'!TR_30200312267_2422343323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2024-03-07T10:01:48Z</dcterms:created>
  <dcterms:modified xsi:type="dcterms:W3CDTF">2024-03-20T12:39:37Z</dcterms:modified>
</cp:coreProperties>
</file>